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-Line\JPE\manuscripts\JPE741_Travis\"/>
    </mc:Choice>
  </mc:AlternateContent>
  <xr:revisionPtr revIDLastSave="0" documentId="13_ncr:1_{39B75325-82CA-48EB-A04A-9DD396627E12}" xr6:coauthVersionLast="47" xr6:coauthVersionMax="47" xr10:uidLastSave="{00000000-0000-0000-0000-000000000000}"/>
  <bookViews>
    <workbookView xWindow="-110" yWindow="-110" windowWidth="19420" windowHeight="10420" xr2:uid="{A98CA037-0B95-134F-9A8C-304B5FCFCA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O51" i="1"/>
  <c r="O50" i="1"/>
  <c r="L51" i="1"/>
  <c r="L50" i="1"/>
  <c r="L52" i="1"/>
  <c r="O18" i="1"/>
  <c r="M18" i="1"/>
  <c r="L18" i="1"/>
  <c r="O30" i="1" l="1"/>
  <c r="O20" i="1"/>
  <c r="O29" i="1"/>
  <c r="O41" i="1"/>
  <c r="O54" i="1"/>
  <c r="O23" i="1"/>
  <c r="O25" i="1"/>
  <c r="O39" i="1"/>
  <c r="O24" i="1"/>
  <c r="O27" i="1"/>
  <c r="O19" i="1"/>
  <c r="O10" i="1"/>
  <c r="O17" i="1"/>
  <c r="O44" i="1"/>
  <c r="O8" i="1"/>
  <c r="O45" i="1"/>
  <c r="O15" i="1"/>
  <c r="O43" i="1"/>
  <c r="O36" i="1"/>
  <c r="O26" i="1"/>
  <c r="O13" i="1"/>
  <c r="O12" i="1"/>
  <c r="O16" i="1"/>
  <c r="O42" i="1"/>
  <c r="O22" i="1"/>
  <c r="O48" i="1"/>
  <c r="O28" i="1"/>
  <c r="O35" i="1"/>
  <c r="O33" i="1"/>
  <c r="O37" i="1"/>
  <c r="O53" i="1"/>
  <c r="O14" i="1"/>
  <c r="O40" i="1"/>
  <c r="O32" i="1"/>
  <c r="O38" i="1"/>
  <c r="O7" i="1"/>
  <c r="O6" i="1"/>
  <c r="O47" i="1"/>
  <c r="O9" i="1"/>
  <c r="O49" i="1"/>
  <c r="O46" i="1"/>
  <c r="O34" i="1"/>
  <c r="H21" i="1"/>
  <c r="O21" i="1" s="1"/>
  <c r="H31" i="1"/>
  <c r="O31" i="1" s="1"/>
  <c r="H11" i="1"/>
  <c r="O11" i="1" s="1"/>
</calcChain>
</file>

<file path=xl/sharedStrings.xml><?xml version="1.0" encoding="utf-8"?>
<sst xmlns="http://schemas.openxmlformats.org/spreadsheetml/2006/main" count="368" uniqueCount="203">
  <si>
    <t>plant</t>
  </si>
  <si>
    <t>Thymus vulgaris</t>
  </si>
  <si>
    <t>non-crop</t>
  </si>
  <si>
    <t>Bixa orellana</t>
  </si>
  <si>
    <t>crop</t>
  </si>
  <si>
    <t>Navara phoenicea</t>
  </si>
  <si>
    <t>Dictamnus albus</t>
  </si>
  <si>
    <t>Buxus balearica</t>
  </si>
  <si>
    <t>Pyrus communis</t>
  </si>
  <si>
    <t>Scrophularia sambucifolia</t>
  </si>
  <si>
    <t>Scrophularia grandiflora</t>
  </si>
  <si>
    <t xml:space="preserve">Putoria calabrica </t>
  </si>
  <si>
    <t>Vicia faba</t>
  </si>
  <si>
    <t>Satureja thymbra</t>
  </si>
  <si>
    <t>Helianthemum caput-felis</t>
  </si>
  <si>
    <t>Linaria lilacina</t>
  </si>
  <si>
    <t>Pedicularis densispica</t>
  </si>
  <si>
    <t>Asclepias syriaca</t>
  </si>
  <si>
    <t>Asclepias incarnata</t>
  </si>
  <si>
    <t>Malus domestica</t>
  </si>
  <si>
    <t>Fuchsia campos-portoi</t>
  </si>
  <si>
    <t>Fuchsia regia</t>
  </si>
  <si>
    <t>Ariocarpus kotschoubeyanus</t>
  </si>
  <si>
    <t>Neolloydia conoidea</t>
  </si>
  <si>
    <t>Echium wildpretii</t>
  </si>
  <si>
    <t>Triteleia laxa</t>
  </si>
  <si>
    <t>Persoonia mollis maxima P. glaucescens (rare species)</t>
  </si>
  <si>
    <t>Citrullus lanatus</t>
  </si>
  <si>
    <t>Fagopyrum esculentum</t>
  </si>
  <si>
    <t>Dillwynia juniperina</t>
  </si>
  <si>
    <t>Medicago sativa</t>
  </si>
  <si>
    <t>Ribes nigrum</t>
  </si>
  <si>
    <t>NA</t>
  </si>
  <si>
    <t>Clinopodium chandleri</t>
  </si>
  <si>
    <t>author</t>
  </si>
  <si>
    <t>year</t>
  </si>
  <si>
    <t xml:space="preserve">Bosch &amp; Blas </t>
  </si>
  <si>
    <t xml:space="preserve">Arroyo-Perez et al </t>
  </si>
  <si>
    <t xml:space="preserve">Theiss et al. </t>
  </si>
  <si>
    <t>Asclepias verticillata</t>
  </si>
  <si>
    <t xml:space="preserve">Caro et al. </t>
  </si>
  <si>
    <t xml:space="preserve">Couvillon et al </t>
  </si>
  <si>
    <t xml:space="preserve">Lazaro and Traveset </t>
  </si>
  <si>
    <t xml:space="preserve">Garantonakis et al </t>
  </si>
  <si>
    <t xml:space="preserve">Fisogni et al. </t>
  </si>
  <si>
    <t xml:space="preserve">Orellana et al </t>
  </si>
  <si>
    <t xml:space="preserve">Dupont et al </t>
  </si>
  <si>
    <t xml:space="preserve">Jaquemart et al </t>
  </si>
  <si>
    <t xml:space="preserve">Archer et al </t>
  </si>
  <si>
    <t xml:space="preserve">Rodriguiz-Perez </t>
  </si>
  <si>
    <t xml:space="preserve">Sanchez-Lafuente </t>
  </si>
  <si>
    <t xml:space="preserve">Vicens and Bosch </t>
  </si>
  <si>
    <t xml:space="preserve">Brunet and Stewart </t>
  </si>
  <si>
    <t xml:space="preserve">de Castro et al. </t>
  </si>
  <si>
    <t xml:space="preserve">Sun and Huang </t>
  </si>
  <si>
    <t xml:space="preserve">Rymer et al </t>
  </si>
  <si>
    <t xml:space="preserve">Ortiz et al. </t>
  </si>
  <si>
    <t xml:space="preserve">Monzon et al. </t>
  </si>
  <si>
    <t>Free</t>
  </si>
  <si>
    <t xml:space="preserve">Potts et al. </t>
  </si>
  <si>
    <t xml:space="preserve">Ortega-Olivencia et al. </t>
  </si>
  <si>
    <t>Arnan et al.</t>
  </si>
  <si>
    <t xml:space="preserve">Chamberlain &amp; Schlising </t>
  </si>
  <si>
    <t xml:space="preserve">Pierre et al. </t>
  </si>
  <si>
    <t xml:space="preserve">Poulsen </t>
  </si>
  <si>
    <t xml:space="preserve">Cruz </t>
  </si>
  <si>
    <t xml:space="preserve">Persoonia mollis </t>
  </si>
  <si>
    <t>Rubus fruticosus (Bramble)</t>
  </si>
  <si>
    <t>Prunus amygdalus (Almond)</t>
  </si>
  <si>
    <t>No</t>
  </si>
  <si>
    <t>Lepodium papilliferum</t>
  </si>
  <si>
    <t>Canarina canariensis</t>
  </si>
  <si>
    <t>Howard and Barrows 2014</t>
  </si>
  <si>
    <t>Polemonium caeruleum</t>
  </si>
  <si>
    <t xml:space="preserve">Zych, Stpiczynska, Roguz </t>
  </si>
  <si>
    <t>no</t>
  </si>
  <si>
    <t>yes</t>
  </si>
  <si>
    <t>Seseli farenyi</t>
  </si>
  <si>
    <t>Rovira et al</t>
  </si>
  <si>
    <t>Asphodelus albus</t>
  </si>
  <si>
    <t xml:space="preserve">Obeso </t>
  </si>
  <si>
    <t>Delphinium bolosii</t>
  </si>
  <si>
    <t>Augochlora</t>
  </si>
  <si>
    <t>Lepidopteran</t>
  </si>
  <si>
    <t>Xylocopa virginica</t>
  </si>
  <si>
    <t>Bombus griseocollis</t>
  </si>
  <si>
    <t>Bombus pasquorum</t>
  </si>
  <si>
    <t>Mellipona beecheii</t>
  </si>
  <si>
    <t>Polistes osmisus</t>
  </si>
  <si>
    <t>Bird</t>
  </si>
  <si>
    <t>Mining bee</t>
  </si>
  <si>
    <t>Habropoda depressa</t>
  </si>
  <si>
    <t>Macroglossum stellatarum</t>
  </si>
  <si>
    <t>Habropoda tarsata</t>
  </si>
  <si>
    <t>Native bees</t>
  </si>
  <si>
    <t>Anthophora alluaudi</t>
  </si>
  <si>
    <t>Dipteran</t>
  </si>
  <si>
    <t>Bombus terrestris</t>
  </si>
  <si>
    <t xml:space="preserve">Anthophora sp. </t>
  </si>
  <si>
    <t>Osmia cornuta</t>
  </si>
  <si>
    <t>Megachile rotundata</t>
  </si>
  <si>
    <t>Ants</t>
  </si>
  <si>
    <t>Bombus atrocintus</t>
  </si>
  <si>
    <t>Bombus lapidarius</t>
  </si>
  <si>
    <t>Bombus spp.</t>
  </si>
  <si>
    <t>Polistes omisis</t>
  </si>
  <si>
    <t xml:space="preserve">Bombus distinguendus </t>
  </si>
  <si>
    <t>Eucera numida</t>
  </si>
  <si>
    <t>plant_family</t>
  </si>
  <si>
    <t xml:space="preserve">Cactaceae </t>
  </si>
  <si>
    <t>Apocynaceae</t>
  </si>
  <si>
    <t>Asphodelaceae</t>
  </si>
  <si>
    <t>Bixaceae</t>
  </si>
  <si>
    <t>Buxaceae</t>
  </si>
  <si>
    <t>Campanulaceae</t>
  </si>
  <si>
    <t>Cucurbitaceae</t>
  </si>
  <si>
    <t>Lamiaceae</t>
  </si>
  <si>
    <t>Ranunculaceae</t>
  </si>
  <si>
    <t>Rutaceae</t>
  </si>
  <si>
    <t>Fabaceae</t>
  </si>
  <si>
    <t>Boraginaceae</t>
  </si>
  <si>
    <t>Polygonaceae</t>
  </si>
  <si>
    <t>Onagraceae</t>
  </si>
  <si>
    <t>Cistaceae</t>
  </si>
  <si>
    <t>Brassicaceae</t>
  </si>
  <si>
    <t>Plantaginaceae</t>
  </si>
  <si>
    <t>Rosaceae</t>
  </si>
  <si>
    <t>Malvaceae</t>
  </si>
  <si>
    <t>Orobanchaceae</t>
  </si>
  <si>
    <t>Proteaceae</t>
  </si>
  <si>
    <t>Polemoniaceae</t>
  </si>
  <si>
    <t>Rubiaceae</t>
  </si>
  <si>
    <t>Grossulariaceae</t>
  </si>
  <si>
    <t>Scrophulariaceae</t>
  </si>
  <si>
    <t>Apiaceae</t>
  </si>
  <si>
    <t>Themidaceae</t>
  </si>
  <si>
    <t xml:space="preserve">Ivey, Martinez, Wyatt </t>
  </si>
  <si>
    <t xml:space="preserve">Jaca et al. </t>
  </si>
  <si>
    <t xml:space="preserve">Robertson and Leavitt </t>
  </si>
  <si>
    <t>Aloe ferox</t>
  </si>
  <si>
    <t>Dillard et al.</t>
  </si>
  <si>
    <t>zscore_apis</t>
  </si>
  <si>
    <t>Salvia mellifera</t>
  </si>
  <si>
    <t>Salvia apiana</t>
  </si>
  <si>
    <t>Phacelia distans</t>
  </si>
  <si>
    <t>Travis and Kohn</t>
  </si>
  <si>
    <t>apis_native</t>
  </si>
  <si>
    <t>plant type</t>
  </si>
  <si>
    <t>apis_visits_perplant</t>
  </si>
  <si>
    <t>nonapis_visits_perplant</t>
  </si>
  <si>
    <t>best_nonapis_ID</t>
  </si>
  <si>
    <t>best_nonapis_visits_perplant</t>
  </si>
  <si>
    <t>diffapis_bestnonpais</t>
  </si>
  <si>
    <t>difference_apis_avg_nonapis</t>
  </si>
  <si>
    <t>apis_abundance</t>
  </si>
  <si>
    <t>apisvisits_dividedby_nonapisvisits</t>
  </si>
  <si>
    <t>zscore_nonapis</t>
  </si>
  <si>
    <t>zscore_best_nonapis</t>
  </si>
  <si>
    <t>citation</t>
  </si>
  <si>
    <t>Archer, P., Perdomo, O., Breier, T. B., Nunes-Freitas, A. F., &amp; Singer, R. B. (2021). Pollination and breeding system in two sympatric Fuchsia (Onagraceae) species at the Parque Nacional do Itatiaia (Brazil). Iheringia, Série Botânica., 76.</t>
  </si>
  <si>
    <t>Arnan, X., Escolà, A., Rodrigo, A., &amp; Bosch, J. (2014). Female reproductive success in gynodioecious Thymus vulgaris: pollen versus nutrient limitation and pollinator foraging behaviour. Botanical Journal of the Linnean Society, 175(3), 395-408.</t>
  </si>
  <si>
    <t>Arroyo-Pérez, E., Jiménez-Sierra, C. L., Hurtado, J., &amp; Flores, J. (2021). Shared pollinators and sequential flowering phenologies in two sympatric cactus species. Plant Ecology and Evolution, 154(1), 28-38.</t>
  </si>
  <si>
    <t>Bosch, J., &amp; Blas, M. (1994). Foraging behaviour and pollinating efficiency of Osmia cornuta and Apis mellifera on almond (Hymenoptera, Megachilidae and Apidae). Applied Entomology and Zoology, 29(1), 1-9.</t>
  </si>
  <si>
    <t>Brunet, J., &amp; Stewart, C. M. (2010). Impact of bee species and plant density on alfalfa pollination and potential for gene flow. Psyche, 2010.</t>
  </si>
  <si>
    <t>Caro, A., Moo-Valle, H., Alfaro, R., &amp; Quezada-Euán, J. J. G. (2017). Pollination services of Africanized honey bees and native Melipona beecheii to buzz-pollinated annatto (Bixa orellana L.) in the neotropics. Agric For Entomol, 19, 274-280.</t>
  </si>
  <si>
    <t>Chamberlain, S. A., &amp; Schlising, R. A. (2014). Role of honey bees (Hymenoptera: Apidae) in the pollination biology of a California native plant, Triteleia laxa (Asparagales: Themidaceae). Environmental entomology, 37(3), 808-816.</t>
  </si>
  <si>
    <t>Couvillon, M. J., Walter, C. M., Blows, E. M., Czaczkes, T. J., Alton, K. L., &amp; Ratnieks, F. L. (2015). Busy bees: variation in insect flower-visiting rates across multiple plant species. Psyche: A Journal of Entomology, 2015, 1-7.</t>
  </si>
  <si>
    <t>Cruz, G. (2021). San Miguel Savory (Clinopodium chandleri) Pollination: Honey Bees Versus Native Visitors. California State University, Long Beach.</t>
  </si>
  <si>
    <t>Fernandez de Castro, A. G., Moreno‐Saiz, J. C., &amp; Fuertes‐Aguilar, J. (2017). Ornithophily for the nonspecialist: Differential pollination efficiency of the Macaronesian island paleoendemic Navaea phoenicea (Malvaceae) by generalist passerines. American Journal of Botany, 104(10), 1556-1568.</t>
  </si>
  <si>
    <t>Diller, C., Castañeda‐Zárate, M., &amp; Johnson, S. D. (2022). Why honeybees are poor pollinators of a mass‐flowering plant: Experimental support for the low pollen quality hypothesis. American Journal of Botany, 109(8), 1305-1312.</t>
  </si>
  <si>
    <t>Dupont, Y. L., Hansen, D. M., Valido, A., &amp; Olesen, J. M. (2004). Impact of introduced honey bees on native pollination interactions of the endemic Echium wildpretii (Boraginaceae) on Tenerife, Canary Islands. Biological Conservation, 118(3), 301-311.</t>
  </si>
  <si>
    <t>Fisogni, A., Rossi, M., Sgolastra, F., Bortolotti, L., Bogo, G., De Manincor, N., ... &amp; Galloni, M. (2016). Seasonal and annual variations in the pollination efficiency of a pollinator community of Dictamnus albus L. Plant Biology, 18(3), 445-454.</t>
  </si>
  <si>
    <t>Free, J. B. (1968). The foraging behaviour of honeybees (Apis mellifera) and bumblebees (Bombus spp.) on blackcurrant (Ribes nigrum), raspberry (Rubus idaeus) and strawberry (Fragaria× Ananassa) flowers. Journal of Applied Ecology, 157-168.</t>
  </si>
  <si>
    <t>Garantonakis, N., Varikou, K., Birouraki, A., Edwards, M., Kalliakaki, V., &amp; Andrinopoulos, F. (2016). Comparing the pollination services of honey bees and wild bees in a watermelon field. Scientia horticulturae, 204, 138-144.</t>
  </si>
  <si>
    <t>Gross, C. L. (2001). The effect of introduced honeybees on native bee visitation and fruit-set in Dillwynia juniperina (Fabaceae) in a fragmented ecosystem. Biological conservation, 102(1), 89-95.</t>
  </si>
  <si>
    <t>Gross</t>
  </si>
  <si>
    <t>Howard, A. F., &amp; Barrows, E. M. (2014). Self-pollination rate and floral-display size in Asclepias syriaca (Common Milkweed) with regard to floral-visitor taxa. BMC Evolutionary Biology, 14(1), 1-16.</t>
  </si>
  <si>
    <t>Ivey, C. T., Martinez, P., &amp; Wyatt, R. (2003). Variation in pollinator effectiveness in swamp milkweed, Asclepias incarnata (Apocynaceae). American Journal of Botany, 90(2), 214-225.</t>
  </si>
  <si>
    <t>Jaca, J., Rodríguez, N., Nogales, M., &amp; Traveset, A. (2019). Impact of alien rats and honeybees on the reproductive success of an ornithophilous endemic plant in Canarian thermosclerophyllous woodland relicts. Biological Invasions, 21(10), 3203-3219.</t>
  </si>
  <si>
    <t>Jacquemart, A. L., Gillet, C., &amp; Cawoy, V. (2007). Floral visitors and the importance of honey bee on buckwheat (Fagopyrum esculentum Moench) in central Belgium. The Journal of Horticultural Science and Biotechnology, 82(1), 104-108.</t>
  </si>
  <si>
    <t>Lázaro, A., &amp; Traveset, A. (2005). Spatio‐temporal variation in the pollination mode of Buxus balearica (Buxaceae), an ambophilous and selfing species: mainland‐island comparison. Ecography, 28(5), 640-652.</t>
  </si>
  <si>
    <t>Monzón, V. H., Bosch, J., &amp; Retana, J. (2004). Foraging behavior and pollinating effectiveness of Osmia cornuta (Hymenoptera: Megachilidae) and Apis mellifera (Hymenoptera: Apidae) on “Comice” pear. Apidologie, 35(6), 575-585.</t>
  </si>
  <si>
    <t>Obeso, J. R. (1992). Pollination ecology and seed set in Asphodelus albus (Liliaceae) in northern Spain. Flora, 187, 219-226.</t>
  </si>
  <si>
    <t>Orellana, M. R., Rovira, A. M., Blanché, C., &amp; Bosch, M. (2008). Effects of local abundance on pollination and reproduction in the narrow endemic endangered species Delphinium bolosii (Ranunculaceae). Orsis, 23, 027-46.</t>
  </si>
  <si>
    <t>Ortega-Olivencia, A., Rodríguez-Riaño, T., Pérez-Bote, J. L., López, J., Mayo, C., Valtuena, F. J., &amp; Navarro-Pérez, M. (2012). Insects, birds and lizards as pollinators of the largest-flowered Scrophularia of Europe and Macaronesia. Annals of Botany, 109(1), 153-167.</t>
  </si>
  <si>
    <t>Ortiz, P. L., Arista, M., &amp; Talavera, S. (2000). Pollination and breeding system of Putoria calabrica (Rubiaceae), a Mediterranean dwarf shrub. Plant Biology, 2(03), 325-330.</t>
  </si>
  <si>
    <t>Pierre, J., Suso, M. J., Moreno, M. T., Esnault, R., &amp; Le Guen, J. (1999, December). Diversity and efficiency of the pollinating entomofauna (Hymenoptera: Apidae) of faba bean (Vicia faba L.) in two locations in France and Spain. In Annales de la Société Entomologique de France (Vol. 35, pp. 312-318). 2-4 PARK SQUARE, MILTON PARK, ABINGDON OR14 4RN, OXON, ENGLAND: TAYLOR &amp; FRANCIS LTD.</t>
  </si>
  <si>
    <t>Potts, S. G., Dafni, A., &amp; Ne'eman, G. (2001). Pollination of a core flowering shrub species in Mediterranean phrygana: variation in pollinator diversity, abundance and effectiveness in response to fire. Oikos, 92(1), 71-80.</t>
  </si>
  <si>
    <t>Poulsen, M. H. (1973). The frequency and foraging behaviour of honeybees and bumble bees on field beans in Denmark. Journal of Apicultural Research, 12(2), 75-80.</t>
  </si>
  <si>
    <t>Robertson, I. C., &amp; Leavitt, H. (2011). Relative contributions to seed production by floral visitors of slickspot peppergrass, Lepidium papilliferum (Brassicaceae). Arthropod-Plant Interactions, 5, 379-389.</t>
  </si>
  <si>
    <t>Rodriguez-Perez, J. (2005). Breeding system, flower visitors and seedling survival of two endangered species of Helianthemum (Cistaceae). Annals of Botany, 95(7), 1229-1236.</t>
  </si>
  <si>
    <t>Rovira, A. M., Bosch, M., Molero, J., &amp; Blanché, C. (2002). Pollination ecology and breeding system of the very narrow coastal endemic Seseli farrenyi (Apiaceae). Effects of population fragmentation. Nordic Journal of Botany, 22(6), 727-740.</t>
  </si>
  <si>
    <t>Rymer, P. D., Whelan, R. J., Ayre, D. J., Weston, P. H., &amp; Russell, K. G. (2005). Reproductive success and pollinator effectiveness differ in common and rare Persoonia species (Proteaceae). Biological Conservation, 123(4), 521-532.</t>
  </si>
  <si>
    <t>Sánchez-Lafuente, A. M. (2007). Corolla herbivory, pollination success and fruit predation in complex flowers: an experimental study with Linaria lilacina (Scrophulariaceae). Annals of Botany, 99(2), 355-364.</t>
  </si>
  <si>
    <t>Sánchez-Lafuente, A. M., Rodríguez-Gironés, M. A., &amp; Parra, R. (2012). Interaction frequency and per-interaction effects as predictors of total effects in plant–pollinator mutualisms: a case study with the self-incompatible herb Linaria lilacina. Oecologia, 168, 153-165.</t>
  </si>
  <si>
    <t>Sun, S. G., Huang, S. Q., &amp; Guo, Y. H. (2013). Pollinator shift to managed honeybees enhances reproductive output in a bumblebee-pollinated plant. Plant systematics and evolution, 299, 139-150.</t>
  </si>
  <si>
    <t>Theiss, K., Kephart, S., &amp; Ivey, C. T. (2007). Pollinator effectiveness on co-occurring milkweeds (Asclepias; Apocynaceae, Asclepiadoideae) 1. Annals of the Missouri Botanical Garden, 94(2), 505-516.</t>
  </si>
  <si>
    <t>Travis and Kohn, in review, 2022</t>
  </si>
  <si>
    <t>Travis and Kohn, in review, 2023</t>
  </si>
  <si>
    <t>Travis and Kohn, in review, 2024</t>
  </si>
  <si>
    <t>Vicens, N., &amp; Bosch, J. (2000). Pollinating efficacy of Osmia cornuta and Apis mellifera (Hymenoptera: Megachilidae, Apidae) on ‘red Delicious’ apple. Environmental Entomology, 29(2), 235-240.</t>
  </si>
  <si>
    <t>Zych, M., Stpiczyńska, M., &amp; Roguz, K. (2013). Reproductive biology of the Red List species Polemonium caeruleum (Polemoniaceae). Botanical Journal of the Linnean Society, 173(1), 92-107.</t>
  </si>
  <si>
    <t>DOI: 10.26786/1920-7603(2023)741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</si>
</sst>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rgb="FF292526"/>
      <name val="Calibri (Body)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222222"/>
      <name val="Arial"/>
      <family val="2"/>
    </font>
    <font>
      <u/>
      <sz val="12"/>
      <color theme="10"/>
      <name val="Calibri"/>
      <family val="2"/>
      <scheme val="minor"/>
    </font>
    <font>
      <b/>
      <u/>
      <sz val="12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1" applyFont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168910</xdr:colOff>
      <xdr:row>2</xdr:row>
      <xdr:rowOff>94615</xdr:rowOff>
    </xdr:to>
    <xdr:sp macro="" textlink="">
      <xdr:nvSpPr>
        <xdr:cNvPr id="2" name="Textfeld 6">
          <a:extLst>
            <a:ext uri="{FF2B5EF4-FFF2-40B4-BE49-F238E27FC236}">
              <a16:creationId xmlns:a16="http://schemas.microsoft.com/office/drawing/2014/main" id="{A1C8F2AB-3600-95FF-A92F-A02C9F61444B}"/>
            </a:ext>
          </a:extLst>
        </xdr:cNvPr>
        <xdr:cNvSpPr txBox="1"/>
      </xdr:nvSpPr>
      <xdr:spPr>
        <a:xfrm>
          <a:off x="0" y="0"/>
          <a:ext cx="6188710" cy="488315"/>
        </a:xfrm>
        <a:prstGeom prst="rect">
          <a:avLst/>
        </a:prstGeom>
        <a:solidFill>
          <a:srgbClr val="FCB424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80340" algn="l">
            <a:lnSpc>
              <a:spcPct val="115000"/>
            </a:lnSpc>
            <a:spcBef>
              <a:spcPts val="600"/>
            </a:spcBef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Candara" panose="020E0502030303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Appendices to J Poll Ecol 33(10), Travis &amp; Kohn</a:t>
          </a:r>
          <a:endParaRPr lang="en-GB" sz="1100">
            <a:effectLst/>
            <a:latin typeface="Cambria" panose="020405030504060302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26786/1920-7603(2023)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507D-4FD9-7E45-B0CA-F2A60833701F}">
  <dimension ref="A4:R72"/>
  <sheetViews>
    <sheetView tabSelected="1" workbookViewId="0">
      <pane ySplit="5" topLeftCell="A6" activePane="bottomLeft" state="frozen"/>
      <selection pane="bottomLeft" activeCell="A4" sqref="A4"/>
    </sheetView>
  </sheetViews>
  <sheetFormatPr baseColWidth="10" defaultRowHeight="15.5"/>
  <cols>
    <col min="1" max="1" width="20" customWidth="1"/>
    <col min="2" max="4" width="19.6640625" customWidth="1"/>
    <col min="5" max="5" width="8.1640625" customWidth="1"/>
    <col min="17" max="18" width="12.83203125" customWidth="1"/>
  </cols>
  <sheetData>
    <row r="4" spans="1:18">
      <c r="A4" s="6" t="s">
        <v>202</v>
      </c>
    </row>
    <row r="5" spans="1:18" s="4" customFormat="1">
      <c r="A5" s="4" t="s">
        <v>158</v>
      </c>
      <c r="B5" s="4" t="s">
        <v>0</v>
      </c>
      <c r="C5" s="4" t="s">
        <v>108</v>
      </c>
      <c r="D5" s="4" t="s">
        <v>34</v>
      </c>
      <c r="E5" s="4" t="s">
        <v>35</v>
      </c>
      <c r="F5" s="4" t="s">
        <v>147</v>
      </c>
      <c r="G5" s="4" t="s">
        <v>146</v>
      </c>
      <c r="H5" s="4" t="s">
        <v>148</v>
      </c>
      <c r="I5" s="4" t="s">
        <v>149</v>
      </c>
      <c r="J5" s="4" t="s">
        <v>150</v>
      </c>
      <c r="K5" s="4" t="s">
        <v>151</v>
      </c>
      <c r="L5" s="4" t="s">
        <v>152</v>
      </c>
      <c r="M5" s="4" t="s">
        <v>153</v>
      </c>
      <c r="N5" s="4" t="s">
        <v>154</v>
      </c>
      <c r="O5" s="4" t="s">
        <v>155</v>
      </c>
      <c r="P5" s="4" t="s">
        <v>141</v>
      </c>
      <c r="Q5" s="4" t="s">
        <v>156</v>
      </c>
      <c r="R5" s="4" t="s">
        <v>157</v>
      </c>
    </row>
    <row r="6" spans="1:18">
      <c r="A6" t="s">
        <v>159</v>
      </c>
      <c r="B6" t="s">
        <v>20</v>
      </c>
      <c r="C6" t="s">
        <v>122</v>
      </c>
      <c r="D6" t="s">
        <v>48</v>
      </c>
      <c r="E6">
        <v>2021</v>
      </c>
      <c r="F6" t="s">
        <v>2</v>
      </c>
      <c r="G6" t="s">
        <v>75</v>
      </c>
      <c r="H6">
        <v>3</v>
      </c>
      <c r="I6">
        <v>4.8699999999999992</v>
      </c>
      <c r="J6" t="s">
        <v>89</v>
      </c>
      <c r="K6">
        <v>11.91</v>
      </c>
      <c r="L6">
        <v>-8.91</v>
      </c>
      <c r="M6">
        <v>-1.8699999999999992</v>
      </c>
      <c r="N6">
        <v>5.4054054054054053</v>
      </c>
      <c r="O6">
        <f t="shared" ref="O6:O37" si="0">H6/I6</f>
        <v>0.61601642710472293</v>
      </c>
      <c r="P6">
        <v>-0.46303273092795549</v>
      </c>
      <c r="Q6">
        <v>6.6147532989707852E-2</v>
      </c>
      <c r="R6">
        <v>2.0583555853856179</v>
      </c>
    </row>
    <row r="7" spans="1:18">
      <c r="A7" t="s">
        <v>159</v>
      </c>
      <c r="B7" t="s">
        <v>21</v>
      </c>
      <c r="C7" t="s">
        <v>122</v>
      </c>
      <c r="D7" t="s">
        <v>48</v>
      </c>
      <c r="E7">
        <v>2021</v>
      </c>
      <c r="F7" t="s">
        <v>2</v>
      </c>
      <c r="G7" t="s">
        <v>75</v>
      </c>
      <c r="H7">
        <v>4.18</v>
      </c>
      <c r="I7">
        <v>6.3185714285714294</v>
      </c>
      <c r="J7" t="s">
        <v>89</v>
      </c>
      <c r="K7">
        <v>17.75</v>
      </c>
      <c r="L7">
        <v>-13.57</v>
      </c>
      <c r="M7">
        <v>-2.1385714285714297</v>
      </c>
      <c r="N7">
        <v>16.923076923076923</v>
      </c>
      <c r="O7">
        <f t="shared" si="0"/>
        <v>0.66154193985982357</v>
      </c>
      <c r="P7">
        <v>-0.39077492764563937</v>
      </c>
      <c r="Q7">
        <v>5.5824989663662609E-2</v>
      </c>
      <c r="R7">
        <v>2.4430611541987544</v>
      </c>
    </row>
    <row r="8" spans="1:18">
      <c r="A8" t="s">
        <v>160</v>
      </c>
      <c r="B8" t="s">
        <v>1</v>
      </c>
      <c r="C8" t="s">
        <v>116</v>
      </c>
      <c r="D8" t="s">
        <v>61</v>
      </c>
      <c r="E8">
        <v>2014</v>
      </c>
      <c r="F8" t="s">
        <v>2</v>
      </c>
      <c r="G8" t="s">
        <v>76</v>
      </c>
      <c r="H8">
        <v>19.25</v>
      </c>
      <c r="I8">
        <v>8.1142857142857139</v>
      </c>
      <c r="J8" t="s">
        <v>97</v>
      </c>
      <c r="K8">
        <v>23.15</v>
      </c>
      <c r="L8">
        <v>-3.8999999999999986</v>
      </c>
      <c r="M8">
        <v>11.135714285714286</v>
      </c>
      <c r="N8">
        <v>18.25</v>
      </c>
      <c r="O8">
        <f t="shared" si="0"/>
        <v>2.3723591549295775</v>
      </c>
      <c r="P8">
        <v>1.2881685927952964</v>
      </c>
      <c r="Q8">
        <v>-0.18402408468504233</v>
      </c>
      <c r="R8">
        <v>1.8037665414189428</v>
      </c>
    </row>
    <row r="9" spans="1:18">
      <c r="A9" t="s">
        <v>161</v>
      </c>
      <c r="B9" t="s">
        <v>22</v>
      </c>
      <c r="C9" t="s">
        <v>109</v>
      </c>
      <c r="D9" t="s">
        <v>37</v>
      </c>
      <c r="E9">
        <v>2021</v>
      </c>
      <c r="F9" t="s">
        <v>2</v>
      </c>
      <c r="G9" t="s">
        <v>75</v>
      </c>
      <c r="H9">
        <v>0.4</v>
      </c>
      <c r="I9">
        <v>0.7383333333333334</v>
      </c>
      <c r="J9" t="s">
        <v>82</v>
      </c>
      <c r="K9">
        <v>1.82</v>
      </c>
      <c r="L9">
        <v>-1.42</v>
      </c>
      <c r="M9">
        <v>-0.33833333333333337</v>
      </c>
      <c r="N9">
        <v>8.3044982698961931</v>
      </c>
      <c r="O9">
        <f t="shared" si="0"/>
        <v>0.54176072234762973</v>
      </c>
      <c r="P9">
        <v>-0.75157983708452325</v>
      </c>
      <c r="Q9">
        <v>-0.30231391562351545</v>
      </c>
      <c r="R9">
        <v>1.1340091534808887</v>
      </c>
    </row>
    <row r="10" spans="1:18">
      <c r="A10" t="s">
        <v>161</v>
      </c>
      <c r="B10" t="s">
        <v>23</v>
      </c>
      <c r="C10" t="s">
        <v>109</v>
      </c>
      <c r="D10" t="s">
        <v>37</v>
      </c>
      <c r="E10">
        <v>2021</v>
      </c>
      <c r="F10" t="s">
        <v>2</v>
      </c>
      <c r="G10" t="s">
        <v>75</v>
      </c>
      <c r="H10">
        <v>2.37</v>
      </c>
      <c r="I10">
        <v>0.76166666666666671</v>
      </c>
      <c r="J10" t="s">
        <v>101</v>
      </c>
      <c r="K10">
        <v>1.64</v>
      </c>
      <c r="L10">
        <v>0.7300000000000002</v>
      </c>
      <c r="M10">
        <v>1.456</v>
      </c>
      <c r="N10">
        <v>34.149855907780982</v>
      </c>
      <c r="O10">
        <f t="shared" si="0"/>
        <v>3.1115973741794312</v>
      </c>
      <c r="P10">
        <v>1.6106144154503814</v>
      </c>
      <c r="Q10">
        <v>-9.0461452142394316E-2</v>
      </c>
      <c r="R10">
        <v>0.75773983897872865</v>
      </c>
    </row>
    <row r="11" spans="1:18">
      <c r="A11" t="s">
        <v>162</v>
      </c>
      <c r="B11" t="s">
        <v>68</v>
      </c>
      <c r="C11" t="s">
        <v>126</v>
      </c>
      <c r="D11" t="s">
        <v>36</v>
      </c>
      <c r="E11">
        <v>1994</v>
      </c>
      <c r="F11" t="s">
        <v>4</v>
      </c>
      <c r="G11" t="s">
        <v>76</v>
      </c>
      <c r="H11">
        <f>(10.3+8.1+10.3+5.7)/4</f>
        <v>8.6</v>
      </c>
      <c r="I11">
        <v>4.8</v>
      </c>
      <c r="J11" t="s">
        <v>99</v>
      </c>
      <c r="K11">
        <v>4.8</v>
      </c>
      <c r="L11">
        <v>3.8</v>
      </c>
      <c r="M11">
        <v>3.8</v>
      </c>
      <c r="N11">
        <v>57.971014492753625</v>
      </c>
      <c r="O11">
        <f t="shared" si="0"/>
        <v>1.7916666666666667</v>
      </c>
      <c r="P11">
        <v>0.70710678118654702</v>
      </c>
      <c r="Q11">
        <v>-0.70710678118654668</v>
      </c>
      <c r="R11">
        <v>-0.70710678118654668</v>
      </c>
    </row>
    <row r="12" spans="1:18">
      <c r="A12" t="s">
        <v>163</v>
      </c>
      <c r="B12" t="s">
        <v>30</v>
      </c>
      <c r="C12" t="s">
        <v>119</v>
      </c>
      <c r="D12" t="s">
        <v>52</v>
      </c>
      <c r="E12">
        <v>2010</v>
      </c>
      <c r="F12" t="s">
        <v>4</v>
      </c>
      <c r="G12" t="s">
        <v>75</v>
      </c>
      <c r="H12">
        <v>6</v>
      </c>
      <c r="I12">
        <v>3.6666666666666665</v>
      </c>
      <c r="J12" t="s">
        <v>100</v>
      </c>
      <c r="K12">
        <v>7</v>
      </c>
      <c r="L12">
        <v>-1</v>
      </c>
      <c r="M12">
        <v>2.3333333333333335</v>
      </c>
      <c r="N12" t="s">
        <v>32</v>
      </c>
      <c r="O12">
        <f t="shared" si="0"/>
        <v>1.6363636363636365</v>
      </c>
      <c r="P12">
        <v>0.92582009977255142</v>
      </c>
      <c r="Q12">
        <v>-0.15430334996209197</v>
      </c>
      <c r="R12">
        <v>1.3887301496588271</v>
      </c>
    </row>
    <row r="13" spans="1:18">
      <c r="A13" t="s">
        <v>164</v>
      </c>
      <c r="B13" t="s">
        <v>3</v>
      </c>
      <c r="C13" t="s">
        <v>112</v>
      </c>
      <c r="D13" t="s">
        <v>40</v>
      </c>
      <c r="E13">
        <v>2017</v>
      </c>
      <c r="F13" t="s">
        <v>4</v>
      </c>
      <c r="G13" t="s">
        <v>75</v>
      </c>
      <c r="H13">
        <v>9</v>
      </c>
      <c r="I13">
        <v>5.3</v>
      </c>
      <c r="J13" t="s">
        <v>87</v>
      </c>
      <c r="K13">
        <v>5.3</v>
      </c>
      <c r="L13">
        <v>3.7</v>
      </c>
      <c r="M13">
        <v>3.7</v>
      </c>
      <c r="N13">
        <v>73.78</v>
      </c>
      <c r="O13">
        <f t="shared" si="0"/>
        <v>1.6981132075471699</v>
      </c>
      <c r="P13">
        <v>0.70710678118654746</v>
      </c>
      <c r="Q13">
        <v>-0.70710678118654779</v>
      </c>
      <c r="R13">
        <v>-0.70710678118654779</v>
      </c>
    </row>
    <row r="14" spans="1:18">
      <c r="A14" t="s">
        <v>165</v>
      </c>
      <c r="B14" t="s">
        <v>25</v>
      </c>
      <c r="C14" t="s">
        <v>135</v>
      </c>
      <c r="D14" t="s">
        <v>62</v>
      </c>
      <c r="E14">
        <v>2008</v>
      </c>
      <c r="F14" t="s">
        <v>2</v>
      </c>
      <c r="G14" t="s">
        <v>75</v>
      </c>
      <c r="H14">
        <v>1.2</v>
      </c>
      <c r="I14">
        <v>1.2999999999999998</v>
      </c>
      <c r="J14" t="s">
        <v>83</v>
      </c>
      <c r="K14">
        <v>1.4</v>
      </c>
      <c r="L14">
        <v>-0.19999999999999996</v>
      </c>
      <c r="M14">
        <v>-9.9999999999999867E-2</v>
      </c>
      <c r="N14">
        <v>89.643297945701889</v>
      </c>
      <c r="O14">
        <f t="shared" si="0"/>
        <v>0.92307692307692313</v>
      </c>
      <c r="P14">
        <v>-0.78334945180063986</v>
      </c>
      <c r="Q14">
        <v>0.26111648393354586</v>
      </c>
      <c r="R14">
        <v>1.3055824196677339</v>
      </c>
    </row>
    <row r="15" spans="1:18">
      <c r="A15" t="s">
        <v>166</v>
      </c>
      <c r="B15" s="3" t="s">
        <v>67</v>
      </c>
      <c r="C15" t="s">
        <v>126</v>
      </c>
      <c r="D15" t="s">
        <v>41</v>
      </c>
      <c r="E15">
        <v>2015</v>
      </c>
      <c r="F15" t="s">
        <v>2</v>
      </c>
      <c r="G15" t="s">
        <v>76</v>
      </c>
      <c r="H15">
        <v>9.1999999999999993</v>
      </c>
      <c r="I15">
        <v>4.9375000000000009</v>
      </c>
      <c r="J15" t="s">
        <v>104</v>
      </c>
      <c r="K15" s="3">
        <v>11.5</v>
      </c>
      <c r="L15" s="3">
        <v>-2.2999999999999998</v>
      </c>
      <c r="M15" s="3">
        <v>4.2625000000000002</v>
      </c>
      <c r="N15">
        <v>0.4</v>
      </c>
      <c r="O15">
        <f t="shared" si="0"/>
        <v>1.8632911392405058</v>
      </c>
      <c r="P15">
        <v>1.2883643080099623</v>
      </c>
      <c r="Q15">
        <v>-0.16104553850124512</v>
      </c>
      <c r="R15">
        <v>2.0704505594998812</v>
      </c>
    </row>
    <row r="16" spans="1:18">
      <c r="A16" t="s">
        <v>167</v>
      </c>
      <c r="B16" t="s">
        <v>33</v>
      </c>
      <c r="C16" t="s">
        <v>116</v>
      </c>
      <c r="D16" t="s">
        <v>65</v>
      </c>
      <c r="E16">
        <v>2021</v>
      </c>
      <c r="F16" t="s">
        <v>2</v>
      </c>
      <c r="G16" t="s">
        <v>75</v>
      </c>
      <c r="H16">
        <v>11.4</v>
      </c>
      <c r="I16">
        <v>7.0519999999999996</v>
      </c>
      <c r="J16" t="s">
        <v>91</v>
      </c>
      <c r="K16">
        <v>11.4</v>
      </c>
      <c r="L16">
        <v>0</v>
      </c>
      <c r="M16">
        <v>4.3480000000000008</v>
      </c>
      <c r="N16">
        <v>34</v>
      </c>
      <c r="O16">
        <f t="shared" si="0"/>
        <v>1.6165626772546797</v>
      </c>
      <c r="P16">
        <v>0.93942074037811107</v>
      </c>
      <c r="Q16">
        <v>-0.18788414807562251</v>
      </c>
      <c r="R16">
        <v>0.93942074037811107</v>
      </c>
    </row>
    <row r="17" spans="1:18">
      <c r="A17" t="s">
        <v>168</v>
      </c>
      <c r="B17" t="s">
        <v>5</v>
      </c>
      <c r="C17" t="s">
        <v>127</v>
      </c>
      <c r="D17" t="s">
        <v>53</v>
      </c>
      <c r="E17">
        <v>2017</v>
      </c>
      <c r="F17" t="s">
        <v>2</v>
      </c>
      <c r="G17" t="s">
        <v>76</v>
      </c>
      <c r="H17">
        <v>8.3000000000000007</v>
      </c>
      <c r="I17">
        <v>2.9728571428571429</v>
      </c>
      <c r="J17" t="s">
        <v>89</v>
      </c>
      <c r="K17">
        <v>5.13</v>
      </c>
      <c r="L17">
        <v>3.1700000000000008</v>
      </c>
      <c r="M17">
        <v>5.3271428571428583</v>
      </c>
      <c r="N17">
        <v>8.5</v>
      </c>
      <c r="O17">
        <f t="shared" si="0"/>
        <v>2.7919269581931765</v>
      </c>
      <c r="P17">
        <v>1.3509216837328255</v>
      </c>
      <c r="Q17">
        <v>-0.19298881196183215</v>
      </c>
      <c r="R17">
        <v>0.43219350192900524</v>
      </c>
    </row>
    <row r="18" spans="1:18">
      <c r="A18" t="s">
        <v>169</v>
      </c>
      <c r="B18" t="s">
        <v>139</v>
      </c>
      <c r="C18" t="s">
        <v>111</v>
      </c>
      <c r="D18" t="s">
        <v>140</v>
      </c>
      <c r="E18">
        <v>2022</v>
      </c>
      <c r="F18" t="s">
        <v>2</v>
      </c>
      <c r="G18" t="s">
        <v>76</v>
      </c>
      <c r="H18">
        <v>10</v>
      </c>
      <c r="I18">
        <v>19.5</v>
      </c>
      <c r="J18" t="s">
        <v>89</v>
      </c>
      <c r="K18">
        <v>23</v>
      </c>
      <c r="L18">
        <f>H18-K18</f>
        <v>-13</v>
      </c>
      <c r="M18">
        <f>H18-I18</f>
        <v>-9.5</v>
      </c>
      <c r="N18" t="s">
        <v>32</v>
      </c>
      <c r="O18">
        <f t="shared" si="0"/>
        <v>0.51282051282051277</v>
      </c>
      <c r="P18">
        <v>-0.97339948719926406</v>
      </c>
      <c r="Q18">
        <v>0.48669974359963231</v>
      </c>
      <c r="R18">
        <v>1.0246310391571205</v>
      </c>
    </row>
    <row r="19" spans="1:18">
      <c r="A19" t="s">
        <v>170</v>
      </c>
      <c r="B19" t="s">
        <v>24</v>
      </c>
      <c r="C19" t="s">
        <v>120</v>
      </c>
      <c r="D19" t="s">
        <v>46</v>
      </c>
      <c r="E19">
        <v>2004</v>
      </c>
      <c r="F19" t="s">
        <v>2</v>
      </c>
      <c r="G19" t="s">
        <v>76</v>
      </c>
      <c r="H19">
        <v>34.5</v>
      </c>
      <c r="I19">
        <v>8.3000000000000007</v>
      </c>
      <c r="J19" t="s">
        <v>95</v>
      </c>
      <c r="K19">
        <v>9.9</v>
      </c>
      <c r="L19">
        <v>24.6</v>
      </c>
      <c r="M19">
        <v>26.2</v>
      </c>
      <c r="N19">
        <v>56.78</v>
      </c>
      <c r="O19">
        <f t="shared" si="0"/>
        <v>4.1566265060240957</v>
      </c>
      <c r="P19">
        <v>1.1482947535231971</v>
      </c>
      <c r="Q19">
        <v>-0.57414737676159866</v>
      </c>
      <c r="R19">
        <v>-0.46896007109535159</v>
      </c>
    </row>
    <row r="20" spans="1:18">
      <c r="A20" t="s">
        <v>171</v>
      </c>
      <c r="B20" t="s">
        <v>6</v>
      </c>
      <c r="C20" t="s">
        <v>118</v>
      </c>
      <c r="D20" t="s">
        <v>44</v>
      </c>
      <c r="E20">
        <v>2011</v>
      </c>
      <c r="F20" t="s">
        <v>2</v>
      </c>
      <c r="G20" t="s">
        <v>76</v>
      </c>
      <c r="H20">
        <v>2.17</v>
      </c>
      <c r="I20">
        <v>2.7242857142857142</v>
      </c>
      <c r="J20" t="s">
        <v>93</v>
      </c>
      <c r="K20">
        <v>5.9</v>
      </c>
      <c r="L20">
        <v>-3.7300000000000004</v>
      </c>
      <c r="M20">
        <v>-0.55428571428571427</v>
      </c>
      <c r="N20">
        <v>13</v>
      </c>
      <c r="O20">
        <f t="shared" si="0"/>
        <v>0.79653906659674878</v>
      </c>
      <c r="P20">
        <v>-0.3016656534774354</v>
      </c>
      <c r="Q20">
        <v>4.3095093353919423E-2</v>
      </c>
      <c r="R20">
        <v>2.0183609186273777</v>
      </c>
    </row>
    <row r="21" spans="1:18">
      <c r="A21" t="s">
        <v>172</v>
      </c>
      <c r="B21" t="s">
        <v>31</v>
      </c>
      <c r="C21" t="s">
        <v>132</v>
      </c>
      <c r="D21" t="s">
        <v>58</v>
      </c>
      <c r="E21">
        <v>1968</v>
      </c>
      <c r="F21" t="s">
        <v>4</v>
      </c>
      <c r="G21" t="s">
        <v>76</v>
      </c>
      <c r="H21">
        <f>(4.6+4.7)/2</f>
        <v>4.6500000000000004</v>
      </c>
      <c r="I21">
        <v>10.366666666666665</v>
      </c>
      <c r="J21" t="s">
        <v>103</v>
      </c>
      <c r="K21" s="3">
        <v>13</v>
      </c>
      <c r="L21" s="3">
        <v>-8.35</v>
      </c>
      <c r="M21" s="3">
        <v>-5.7166666670000001</v>
      </c>
      <c r="N21" t="s">
        <v>32</v>
      </c>
      <c r="O21">
        <f t="shared" si="0"/>
        <v>0.44855305466237949</v>
      </c>
      <c r="P21">
        <v>-1.2560255087649932</v>
      </c>
      <c r="Q21">
        <v>0.41867516958833073</v>
      </c>
      <c r="R21">
        <v>1.1901116336694544</v>
      </c>
    </row>
    <row r="22" spans="1:18">
      <c r="A22" t="s">
        <v>173</v>
      </c>
      <c r="B22" t="s">
        <v>27</v>
      </c>
      <c r="C22" t="s">
        <v>115</v>
      </c>
      <c r="D22" t="s">
        <v>43</v>
      </c>
      <c r="E22">
        <v>2016</v>
      </c>
      <c r="F22" t="s">
        <v>4</v>
      </c>
      <c r="G22" t="s">
        <v>76</v>
      </c>
      <c r="H22">
        <v>8.4</v>
      </c>
      <c r="I22">
        <v>5.8</v>
      </c>
      <c r="J22" t="s">
        <v>90</v>
      </c>
      <c r="K22">
        <v>5.8</v>
      </c>
      <c r="L22">
        <v>2.6000000000000005</v>
      </c>
      <c r="M22">
        <v>2.6000000000000005</v>
      </c>
      <c r="N22" t="s">
        <v>32</v>
      </c>
      <c r="O22">
        <f t="shared" si="0"/>
        <v>1.4482758620689655</v>
      </c>
      <c r="P22">
        <v>1.1052631578947389</v>
      </c>
      <c r="Q22">
        <v>-0.26315789473684309</v>
      </c>
      <c r="R22">
        <v>-0.26315789473684309</v>
      </c>
    </row>
    <row r="23" spans="1:18" ht="16.5">
      <c r="A23" s="5" t="s">
        <v>176</v>
      </c>
      <c r="B23" t="s">
        <v>17</v>
      </c>
      <c r="C23" t="s">
        <v>110</v>
      </c>
      <c r="D23" t="s">
        <v>72</v>
      </c>
      <c r="E23">
        <v>2014</v>
      </c>
      <c r="F23" t="s">
        <v>2</v>
      </c>
      <c r="G23" t="s">
        <v>75</v>
      </c>
      <c r="H23">
        <v>22.1</v>
      </c>
      <c r="I23">
        <v>6.4</v>
      </c>
      <c r="J23" t="s">
        <v>85</v>
      </c>
      <c r="K23">
        <v>26.103999999999999</v>
      </c>
      <c r="L23">
        <v>-4.6750000000000007</v>
      </c>
      <c r="M23">
        <v>5.5846666666666653</v>
      </c>
      <c r="N23">
        <v>18</v>
      </c>
      <c r="O23">
        <f t="shared" si="0"/>
        <v>3.453125</v>
      </c>
      <c r="P23">
        <v>0.53337464427859005</v>
      </c>
      <c r="Q23">
        <v>-0.17779154809286357</v>
      </c>
      <c r="R23">
        <v>1.1287014825267481</v>
      </c>
    </row>
    <row r="24" spans="1:18">
      <c r="A24" t="s">
        <v>177</v>
      </c>
      <c r="B24" t="s">
        <v>18</v>
      </c>
      <c r="C24" t="s">
        <v>110</v>
      </c>
      <c r="D24" t="s">
        <v>136</v>
      </c>
      <c r="E24">
        <v>2003</v>
      </c>
      <c r="F24" t="s">
        <v>2</v>
      </c>
      <c r="G24" t="s">
        <v>75</v>
      </c>
      <c r="H24">
        <v>21.2</v>
      </c>
      <c r="I24">
        <v>34.720000000000006</v>
      </c>
      <c r="J24" t="s">
        <v>84</v>
      </c>
      <c r="K24">
        <v>73.635999999999996</v>
      </c>
      <c r="L24">
        <v>-48.700999999999993</v>
      </c>
      <c r="M24">
        <v>-18.019250000000003</v>
      </c>
      <c r="N24">
        <v>18.45</v>
      </c>
      <c r="O24">
        <f t="shared" si="0"/>
        <v>0.61059907834101368</v>
      </c>
      <c r="P24">
        <v>-0.8251219375612997</v>
      </c>
      <c r="Q24">
        <v>0.1650243875122602</v>
      </c>
      <c r="R24">
        <v>0.83000431589006418</v>
      </c>
    </row>
    <row r="25" spans="1:18">
      <c r="A25" t="s">
        <v>178</v>
      </c>
      <c r="B25" t="s">
        <v>71</v>
      </c>
      <c r="C25" t="s">
        <v>114</v>
      </c>
      <c r="D25" t="s">
        <v>137</v>
      </c>
      <c r="E25">
        <v>2019</v>
      </c>
      <c r="F25" t="s">
        <v>2</v>
      </c>
      <c r="G25" t="s">
        <v>76</v>
      </c>
      <c r="H25">
        <v>1.66</v>
      </c>
      <c r="I25">
        <v>1.63</v>
      </c>
      <c r="J25" t="s">
        <v>89</v>
      </c>
      <c r="K25">
        <v>1.63</v>
      </c>
      <c r="L25">
        <v>3.0000000000000027E-2</v>
      </c>
      <c r="M25">
        <v>3.0000000000000027E-2</v>
      </c>
      <c r="N25">
        <v>82.06</v>
      </c>
      <c r="O25">
        <f t="shared" si="0"/>
        <v>1.0184049079754602</v>
      </c>
      <c r="P25">
        <v>0.70710678118654235</v>
      </c>
      <c r="Q25">
        <v>-0.70710678118655279</v>
      </c>
      <c r="R25">
        <v>-0.70710678118655279</v>
      </c>
    </row>
    <row r="26" spans="1:18">
      <c r="A26" t="s">
        <v>179</v>
      </c>
      <c r="B26" t="s">
        <v>28</v>
      </c>
      <c r="C26" t="s">
        <v>121</v>
      </c>
      <c r="D26" t="s">
        <v>47</v>
      </c>
      <c r="E26">
        <v>2007</v>
      </c>
      <c r="F26" t="s">
        <v>4</v>
      </c>
      <c r="G26" t="s">
        <v>76</v>
      </c>
      <c r="H26">
        <v>6.9</v>
      </c>
      <c r="I26">
        <v>4</v>
      </c>
      <c r="J26" t="s">
        <v>96</v>
      </c>
      <c r="K26">
        <v>5.6</v>
      </c>
      <c r="L26">
        <v>1.3000000000000007</v>
      </c>
      <c r="M26">
        <v>2.9000000000000004</v>
      </c>
      <c r="N26">
        <v>35.75</v>
      </c>
      <c r="O26">
        <f t="shared" si="0"/>
        <v>1.7250000000000001</v>
      </c>
      <c r="P26">
        <v>0.83481327049972387</v>
      </c>
      <c r="Q26">
        <v>-0.41740663524986193</v>
      </c>
      <c r="R26">
        <v>0.27347331274990933</v>
      </c>
    </row>
    <row r="27" spans="1:18">
      <c r="A27" t="s">
        <v>180</v>
      </c>
      <c r="B27" t="s">
        <v>7</v>
      </c>
      <c r="C27" t="s">
        <v>113</v>
      </c>
      <c r="D27" t="s">
        <v>42</v>
      </c>
      <c r="E27">
        <v>2005</v>
      </c>
      <c r="F27" t="s">
        <v>2</v>
      </c>
      <c r="G27" t="s">
        <v>76</v>
      </c>
      <c r="H27">
        <v>9.1</v>
      </c>
      <c r="I27">
        <v>1.625</v>
      </c>
      <c r="J27" t="s">
        <v>88</v>
      </c>
      <c r="K27">
        <v>2</v>
      </c>
      <c r="L27">
        <v>7.1</v>
      </c>
      <c r="M27">
        <v>7.4749999999999996</v>
      </c>
      <c r="N27">
        <v>52.7</v>
      </c>
      <c r="O27">
        <f t="shared" si="0"/>
        <v>5.6</v>
      </c>
      <c r="P27">
        <v>1.7799668801539361</v>
      </c>
      <c r="Q27">
        <v>-0.44499172003848414</v>
      </c>
      <c r="R27">
        <v>-0.3333717233733125</v>
      </c>
    </row>
    <row r="28" spans="1:18">
      <c r="A28" t="s">
        <v>181</v>
      </c>
      <c r="B28" t="s">
        <v>8</v>
      </c>
      <c r="C28" t="s">
        <v>126</v>
      </c>
      <c r="D28" t="s">
        <v>57</v>
      </c>
      <c r="E28">
        <v>2004</v>
      </c>
      <c r="F28" t="s">
        <v>4</v>
      </c>
      <c r="G28" t="s">
        <v>76</v>
      </c>
      <c r="H28">
        <v>7.5</v>
      </c>
      <c r="I28">
        <v>6.7</v>
      </c>
      <c r="J28" t="s">
        <v>99</v>
      </c>
      <c r="K28" s="3">
        <v>6.7</v>
      </c>
      <c r="L28" s="3">
        <v>1.2</v>
      </c>
      <c r="M28" s="3">
        <v>1.2</v>
      </c>
      <c r="N28">
        <v>55.4</v>
      </c>
      <c r="O28">
        <f t="shared" si="0"/>
        <v>1.1194029850746268</v>
      </c>
      <c r="P28">
        <v>0.70710678118654702</v>
      </c>
      <c r="Q28">
        <v>-0.70710678118654802</v>
      </c>
      <c r="R28">
        <v>-0.70710678118654802</v>
      </c>
    </row>
    <row r="29" spans="1:18">
      <c r="A29" t="s">
        <v>182</v>
      </c>
      <c r="B29" t="s">
        <v>79</v>
      </c>
      <c r="C29" t="s">
        <v>111</v>
      </c>
      <c r="D29" t="s">
        <v>80</v>
      </c>
      <c r="E29" s="3">
        <v>1992</v>
      </c>
      <c r="F29" t="s">
        <v>2</v>
      </c>
      <c r="G29" t="s">
        <v>76</v>
      </c>
      <c r="H29">
        <v>2.94</v>
      </c>
      <c r="I29">
        <v>2.6524999999999999</v>
      </c>
      <c r="J29" t="s">
        <v>86</v>
      </c>
      <c r="K29">
        <v>2.83</v>
      </c>
      <c r="L29">
        <v>0.10999999999999988</v>
      </c>
      <c r="M29">
        <v>0.28750000000000009</v>
      </c>
      <c r="N29">
        <v>32.905000000000001</v>
      </c>
      <c r="O29">
        <f t="shared" si="0"/>
        <v>1.1083883129123469</v>
      </c>
      <c r="P29">
        <v>0.88363556295459345</v>
      </c>
      <c r="Q29">
        <v>-0.22090889073864878</v>
      </c>
      <c r="R29">
        <v>0.46102725023717961</v>
      </c>
    </row>
    <row r="30" spans="1:18">
      <c r="A30" t="s">
        <v>183</v>
      </c>
      <c r="B30" t="s">
        <v>81</v>
      </c>
      <c r="C30" t="s">
        <v>117</v>
      </c>
      <c r="D30" t="s">
        <v>45</v>
      </c>
      <c r="E30">
        <v>2008</v>
      </c>
      <c r="F30" t="s">
        <v>2</v>
      </c>
      <c r="G30" t="s">
        <v>75</v>
      </c>
      <c r="H30">
        <v>0.39500000000000002</v>
      </c>
      <c r="I30">
        <v>8.4479000000000006</v>
      </c>
      <c r="J30" t="s">
        <v>92</v>
      </c>
      <c r="K30">
        <v>51.08</v>
      </c>
      <c r="L30">
        <v>-50.684999999999995</v>
      </c>
      <c r="M30">
        <v>-8.0529166666666665</v>
      </c>
      <c r="N30" t="s">
        <v>32</v>
      </c>
      <c r="O30">
        <f t="shared" si="0"/>
        <v>4.6757182258312713E-2</v>
      </c>
      <c r="P30">
        <v>-0.53763406533739377</v>
      </c>
      <c r="Q30">
        <v>4.4802838778116118E-2</v>
      </c>
      <c r="R30">
        <v>3.1282196504088211</v>
      </c>
    </row>
    <row r="31" spans="1:18">
      <c r="A31" t="s">
        <v>174</v>
      </c>
      <c r="B31" t="s">
        <v>29</v>
      </c>
      <c r="C31" t="s">
        <v>119</v>
      </c>
      <c r="D31" t="s">
        <v>175</v>
      </c>
      <c r="E31">
        <v>2008</v>
      </c>
      <c r="F31" t="s">
        <v>2</v>
      </c>
      <c r="G31" t="s">
        <v>75</v>
      </c>
      <c r="H31">
        <f>(3.7042+53.28426)/2</f>
        <v>28.494230000000002</v>
      </c>
      <c r="I31">
        <v>3.11</v>
      </c>
      <c r="J31" t="s">
        <v>94</v>
      </c>
      <c r="K31">
        <v>3.11</v>
      </c>
      <c r="L31">
        <v>25.384230000000002</v>
      </c>
      <c r="M31">
        <v>25.384230000000002</v>
      </c>
      <c r="N31">
        <v>79.537491240364403</v>
      </c>
      <c r="O31">
        <f t="shared" si="0"/>
        <v>9.1621318327974279</v>
      </c>
      <c r="P31">
        <v>0.70710678118654746</v>
      </c>
      <c r="Q31">
        <v>-0.70710678118654746</v>
      </c>
      <c r="R31">
        <v>-0.70710678118654746</v>
      </c>
    </row>
    <row r="32" spans="1:18">
      <c r="A32" t="s">
        <v>184</v>
      </c>
      <c r="B32" t="s">
        <v>10</v>
      </c>
      <c r="C32" t="s">
        <v>133</v>
      </c>
      <c r="D32" t="s">
        <v>60</v>
      </c>
      <c r="E32">
        <v>2012</v>
      </c>
      <c r="F32" t="s">
        <v>2</v>
      </c>
      <c r="G32" t="s">
        <v>76</v>
      </c>
      <c r="H32">
        <v>4.3065580000000008</v>
      </c>
      <c r="I32">
        <v>5.4183077500000003</v>
      </c>
      <c r="J32" t="s">
        <v>89</v>
      </c>
      <c r="K32" s="3">
        <v>6.99</v>
      </c>
      <c r="L32" s="3">
        <v>-2.6834419999999999</v>
      </c>
      <c r="M32" s="3">
        <v>-1.11174975</v>
      </c>
      <c r="N32">
        <v>7.6027646416878873</v>
      </c>
      <c r="O32">
        <f t="shared" si="0"/>
        <v>0.79481605672915134</v>
      </c>
      <c r="P32">
        <v>-0.54246336231854719</v>
      </c>
      <c r="Q32">
        <v>0.1356158405796368</v>
      </c>
      <c r="R32">
        <v>1.0942235021340951</v>
      </c>
    </row>
    <row r="33" spans="1:18">
      <c r="A33" t="s">
        <v>184</v>
      </c>
      <c r="B33" t="s">
        <v>9</v>
      </c>
      <c r="C33" t="s">
        <v>133</v>
      </c>
      <c r="D33" t="s">
        <v>60</v>
      </c>
      <c r="E33">
        <v>2012</v>
      </c>
      <c r="F33" t="s">
        <v>2</v>
      </c>
      <c r="G33" t="s">
        <v>76</v>
      </c>
      <c r="H33">
        <v>3.6088780000000003</v>
      </c>
      <c r="I33">
        <v>3.4574416250000004</v>
      </c>
      <c r="J33" t="s">
        <v>89</v>
      </c>
      <c r="K33" s="3">
        <v>5.2480000000000002</v>
      </c>
      <c r="L33" s="3">
        <v>-1.639122</v>
      </c>
      <c r="M33" s="3">
        <v>0.15143637500000001</v>
      </c>
      <c r="N33">
        <v>64.880461665292671</v>
      </c>
      <c r="O33">
        <f t="shared" si="0"/>
        <v>1.0438001248972641</v>
      </c>
      <c r="P33">
        <v>8.5966253975973961E-2</v>
      </c>
      <c r="Q33">
        <v>-2.149156349399357E-2</v>
      </c>
      <c r="R33">
        <v>1.2490717013099337</v>
      </c>
    </row>
    <row r="34" spans="1:18">
      <c r="A34" t="s">
        <v>185</v>
      </c>
      <c r="B34" t="s">
        <v>11</v>
      </c>
      <c r="C34" t="s">
        <v>131</v>
      </c>
      <c r="D34" t="s">
        <v>56</v>
      </c>
      <c r="E34">
        <v>2000</v>
      </c>
      <c r="F34" t="s">
        <v>2</v>
      </c>
      <c r="G34" t="s">
        <v>76</v>
      </c>
      <c r="H34">
        <v>8</v>
      </c>
      <c r="I34">
        <v>23.733333333333334</v>
      </c>
      <c r="J34" t="s">
        <v>96</v>
      </c>
      <c r="K34" s="3">
        <v>44.4</v>
      </c>
      <c r="L34" s="3">
        <v>-36.4</v>
      </c>
      <c r="M34" s="3">
        <v>-15.733333330000001</v>
      </c>
      <c r="N34">
        <v>1</v>
      </c>
      <c r="O34">
        <f t="shared" si="0"/>
        <v>0.33707865168539325</v>
      </c>
      <c r="P34">
        <v>-0.87800290514356127</v>
      </c>
      <c r="Q34">
        <v>9.7555878349284628E-2</v>
      </c>
      <c r="R34">
        <v>1.3790102125983617</v>
      </c>
    </row>
    <row r="35" spans="1:18">
      <c r="A35" t="s">
        <v>186</v>
      </c>
      <c r="B35" t="s">
        <v>12</v>
      </c>
      <c r="C35" t="s">
        <v>119</v>
      </c>
      <c r="D35" t="s">
        <v>63</v>
      </c>
      <c r="E35">
        <v>1999</v>
      </c>
      <c r="F35" t="s">
        <v>4</v>
      </c>
      <c r="G35" t="s">
        <v>76</v>
      </c>
      <c r="H35">
        <v>4.3</v>
      </c>
      <c r="I35">
        <v>4.0999999999999996</v>
      </c>
      <c r="J35" t="s">
        <v>106</v>
      </c>
      <c r="K35">
        <v>2.7</v>
      </c>
      <c r="L35">
        <v>-0.94000000000000017</v>
      </c>
      <c r="M35">
        <v>-0.72666666666666679</v>
      </c>
      <c r="N35">
        <v>3.9</v>
      </c>
      <c r="O35">
        <f t="shared" si="0"/>
        <v>1.0487804878048781</v>
      </c>
      <c r="P35">
        <v>-1.3805950821108417</v>
      </c>
      <c r="Q35">
        <v>0.46019836070361519</v>
      </c>
      <c r="R35">
        <v>1.0006147842821713</v>
      </c>
    </row>
    <row r="36" spans="1:18">
      <c r="A36" t="s">
        <v>186</v>
      </c>
      <c r="B36" t="s">
        <v>12</v>
      </c>
      <c r="C36" t="s">
        <v>119</v>
      </c>
      <c r="D36" t="s">
        <v>63</v>
      </c>
      <c r="E36">
        <v>1999</v>
      </c>
      <c r="F36" t="s">
        <v>4</v>
      </c>
      <c r="G36" t="s">
        <v>76</v>
      </c>
      <c r="H36">
        <v>5.9</v>
      </c>
      <c r="I36">
        <v>3.25</v>
      </c>
      <c r="J36" t="s">
        <v>104</v>
      </c>
      <c r="K36">
        <v>4.0999999999999996</v>
      </c>
      <c r="L36">
        <v>0.20000000000000018</v>
      </c>
      <c r="M36">
        <v>0.20000000000000018</v>
      </c>
      <c r="N36">
        <v>48.5</v>
      </c>
      <c r="O36">
        <f t="shared" si="0"/>
        <v>1.8153846153846156</v>
      </c>
      <c r="P36">
        <v>0.95206167146174936</v>
      </c>
      <c r="Q36">
        <v>-0.4760308357308749</v>
      </c>
      <c r="R36">
        <v>8.9817138817145842E-2</v>
      </c>
    </row>
    <row r="37" spans="1:18">
      <c r="A37" t="s">
        <v>187</v>
      </c>
      <c r="B37" t="s">
        <v>13</v>
      </c>
      <c r="C37" t="s">
        <v>116</v>
      </c>
      <c r="D37" t="s">
        <v>59</v>
      </c>
      <c r="E37">
        <v>2001</v>
      </c>
      <c r="F37" t="s">
        <v>2</v>
      </c>
      <c r="G37" t="s">
        <v>76</v>
      </c>
      <c r="H37">
        <v>39.5</v>
      </c>
      <c r="I37">
        <v>38.5625</v>
      </c>
      <c r="J37" t="s">
        <v>97</v>
      </c>
      <c r="K37" s="3">
        <v>47.25</v>
      </c>
      <c r="L37" s="3">
        <v>-7.75</v>
      </c>
      <c r="M37" s="3">
        <v>0.9375</v>
      </c>
      <c r="N37">
        <v>13.75</v>
      </c>
      <c r="O37">
        <f t="shared" si="0"/>
        <v>1.0243111831442464</v>
      </c>
      <c r="P37">
        <v>7.2009638184558911E-2</v>
      </c>
      <c r="Q37">
        <v>-3.6004819092279455E-2</v>
      </c>
      <c r="R37">
        <v>0.96492915167308935</v>
      </c>
    </row>
    <row r="38" spans="1:18">
      <c r="A38" t="s">
        <v>188</v>
      </c>
      <c r="B38" t="s">
        <v>12</v>
      </c>
      <c r="C38" t="s">
        <v>119</v>
      </c>
      <c r="D38" t="s">
        <v>64</v>
      </c>
      <c r="E38">
        <v>1972</v>
      </c>
      <c r="F38" t="s">
        <v>4</v>
      </c>
      <c r="G38" t="s">
        <v>76</v>
      </c>
      <c r="H38">
        <v>1.76</v>
      </c>
      <c r="I38">
        <v>2.4866666666666668</v>
      </c>
      <c r="J38" t="s">
        <v>107</v>
      </c>
      <c r="K38">
        <v>4.3</v>
      </c>
      <c r="L38">
        <v>1.6000000000000005</v>
      </c>
      <c r="M38">
        <v>2.6500000000000004</v>
      </c>
      <c r="N38" t="s">
        <v>32</v>
      </c>
      <c r="O38">
        <f t="shared" ref="O38:O54" si="1">H38/I38</f>
        <v>0.70777479892761386</v>
      </c>
      <c r="P38">
        <v>0.70710678118655057</v>
      </c>
      <c r="Q38">
        <v>-0.70710678118654435</v>
      </c>
      <c r="R38">
        <v>-0.70710678118654435</v>
      </c>
    </row>
    <row r="39" spans="1:18">
      <c r="A39" t="s">
        <v>189</v>
      </c>
      <c r="B39" t="s">
        <v>70</v>
      </c>
      <c r="C39" t="s">
        <v>124</v>
      </c>
      <c r="D39" t="s">
        <v>138</v>
      </c>
      <c r="E39">
        <v>2011</v>
      </c>
      <c r="F39" t="s">
        <v>2</v>
      </c>
      <c r="G39" t="s">
        <v>75</v>
      </c>
      <c r="H39">
        <v>14.2</v>
      </c>
      <c r="I39">
        <v>4.07</v>
      </c>
      <c r="J39" t="s">
        <v>96</v>
      </c>
      <c r="K39">
        <v>7.8</v>
      </c>
      <c r="L39">
        <v>6.3999999999999995</v>
      </c>
      <c r="M39">
        <v>10.129999999999999</v>
      </c>
      <c r="N39">
        <v>45</v>
      </c>
      <c r="O39">
        <f t="shared" si="1"/>
        <v>3.4889434889434887</v>
      </c>
      <c r="P39">
        <v>2.5228105172156576</v>
      </c>
      <c r="Q39">
        <v>-0.25228105172156551</v>
      </c>
      <c r="R39">
        <v>0.76954437297101519</v>
      </c>
    </row>
    <row r="40" spans="1:18">
      <c r="A40" t="s">
        <v>190</v>
      </c>
      <c r="B40" t="s">
        <v>14</v>
      </c>
      <c r="C40" t="s">
        <v>123</v>
      </c>
      <c r="D40" t="s">
        <v>49</v>
      </c>
      <c r="E40">
        <v>2005</v>
      </c>
      <c r="F40" t="s">
        <v>2</v>
      </c>
      <c r="G40" t="s">
        <v>76</v>
      </c>
      <c r="H40">
        <v>2.1</v>
      </c>
      <c r="I40">
        <v>2.6</v>
      </c>
      <c r="J40" t="s">
        <v>96</v>
      </c>
      <c r="K40">
        <v>2.6</v>
      </c>
      <c r="L40">
        <v>-0.5</v>
      </c>
      <c r="M40">
        <v>-0.5</v>
      </c>
      <c r="N40">
        <v>64</v>
      </c>
      <c r="O40">
        <f t="shared" si="1"/>
        <v>0.80769230769230771</v>
      </c>
      <c r="P40">
        <v>-0.70710678118654746</v>
      </c>
      <c r="Q40">
        <v>0.70710678118654746</v>
      </c>
      <c r="R40">
        <v>0.70710678118654746</v>
      </c>
    </row>
    <row r="41" spans="1:18">
      <c r="A41" t="s">
        <v>191</v>
      </c>
      <c r="B41" t="s">
        <v>77</v>
      </c>
      <c r="C41" t="s">
        <v>134</v>
      </c>
      <c r="D41" t="s">
        <v>78</v>
      </c>
      <c r="E41">
        <v>2004</v>
      </c>
      <c r="F41" t="s">
        <v>2</v>
      </c>
      <c r="G41" t="s">
        <v>76</v>
      </c>
      <c r="H41">
        <v>15</v>
      </c>
      <c r="I41">
        <v>8.4</v>
      </c>
      <c r="J41" t="s">
        <v>105</v>
      </c>
      <c r="K41" s="3">
        <v>18.2</v>
      </c>
      <c r="L41" s="3">
        <v>-3.2</v>
      </c>
      <c r="M41" s="3">
        <v>6.86</v>
      </c>
      <c r="N41">
        <v>0.5</v>
      </c>
      <c r="O41">
        <f t="shared" si="1"/>
        <v>1.7857142857142856</v>
      </c>
      <c r="P41">
        <v>1.2550646237863274</v>
      </c>
      <c r="Q41">
        <v>-0.12550646237863264</v>
      </c>
      <c r="R41">
        <v>1.8990627980906818</v>
      </c>
    </row>
    <row r="42" spans="1:18">
      <c r="A42" t="s">
        <v>192</v>
      </c>
      <c r="B42" t="s">
        <v>66</v>
      </c>
      <c r="C42" t="s">
        <v>129</v>
      </c>
      <c r="D42" t="s">
        <v>55</v>
      </c>
      <c r="E42">
        <v>2005</v>
      </c>
      <c r="F42" t="s">
        <v>2</v>
      </c>
      <c r="G42" t="s">
        <v>75</v>
      </c>
      <c r="H42">
        <v>4.609</v>
      </c>
      <c r="I42">
        <v>2.9405000000000001</v>
      </c>
      <c r="J42" t="s">
        <v>94</v>
      </c>
      <c r="K42">
        <v>6.36</v>
      </c>
      <c r="L42">
        <v>39.730000000000004</v>
      </c>
      <c r="M42">
        <v>39.730000000000004</v>
      </c>
      <c r="N42">
        <v>87.874165872259297</v>
      </c>
      <c r="O42">
        <f t="shared" si="1"/>
        <v>1.5674205067165448</v>
      </c>
      <c r="P42">
        <v>0.44533665846628062</v>
      </c>
      <c r="Q42">
        <v>-1.1453039265680611</v>
      </c>
      <c r="R42">
        <v>-1.1453039265680611</v>
      </c>
    </row>
    <row r="43" spans="1:18">
      <c r="A43" t="s">
        <v>192</v>
      </c>
      <c r="B43" t="s">
        <v>26</v>
      </c>
      <c r="C43" t="s">
        <v>129</v>
      </c>
      <c r="D43" t="s">
        <v>55</v>
      </c>
      <c r="E43">
        <v>2005</v>
      </c>
      <c r="F43" t="s">
        <v>2</v>
      </c>
      <c r="G43" t="s">
        <v>75</v>
      </c>
      <c r="H43">
        <v>4.0589000000000004</v>
      </c>
      <c r="I43">
        <v>2.2185000000000001</v>
      </c>
      <c r="J43" t="s">
        <v>94</v>
      </c>
      <c r="K43">
        <v>1.89</v>
      </c>
      <c r="L43">
        <v>38.698999999999998</v>
      </c>
      <c r="M43">
        <v>38.698999999999998</v>
      </c>
      <c r="N43">
        <v>95.550742719932202</v>
      </c>
      <c r="O43">
        <f t="shared" si="1"/>
        <v>1.8295695289610097</v>
      </c>
      <c r="P43">
        <v>0.53558502527366647</v>
      </c>
      <c r="Q43">
        <v>-1.1537166123919731</v>
      </c>
      <c r="R43">
        <v>-1.1537166123919731</v>
      </c>
    </row>
    <row r="44" spans="1:18">
      <c r="A44" t="s">
        <v>194</v>
      </c>
      <c r="B44" s="1" t="s">
        <v>15</v>
      </c>
      <c r="C44" s="1" t="s">
        <v>125</v>
      </c>
      <c r="D44" t="s">
        <v>50</v>
      </c>
      <c r="E44">
        <v>2011</v>
      </c>
      <c r="F44" t="s">
        <v>2</v>
      </c>
      <c r="G44" t="s">
        <v>76</v>
      </c>
      <c r="H44">
        <v>8.2899999999999991</v>
      </c>
      <c r="I44">
        <v>3.2650000000000001</v>
      </c>
      <c r="J44" t="s">
        <v>98</v>
      </c>
      <c r="K44">
        <v>10.98</v>
      </c>
      <c r="L44">
        <v>5.59</v>
      </c>
      <c r="M44">
        <v>8.5300000000000011</v>
      </c>
      <c r="N44">
        <v>61.3</v>
      </c>
      <c r="O44">
        <f t="shared" si="1"/>
        <v>2.5390505359877484</v>
      </c>
      <c r="P44">
        <v>0.9914665908856195</v>
      </c>
      <c r="Q44">
        <v>-0.49573329544280975</v>
      </c>
      <c r="R44">
        <v>1.6853769716109749E-2</v>
      </c>
    </row>
    <row r="45" spans="1:18">
      <c r="A45" t="s">
        <v>193</v>
      </c>
      <c r="B45" s="1" t="s">
        <v>15</v>
      </c>
      <c r="C45" s="1" t="s">
        <v>125</v>
      </c>
      <c r="D45" t="s">
        <v>50</v>
      </c>
      <c r="E45">
        <v>2007</v>
      </c>
      <c r="F45" t="s">
        <v>2</v>
      </c>
      <c r="G45" t="s">
        <v>76</v>
      </c>
      <c r="H45">
        <v>16.57</v>
      </c>
      <c r="I45">
        <v>8.0399999999999991</v>
      </c>
      <c r="J45" t="s">
        <v>97</v>
      </c>
      <c r="K45">
        <v>4.2</v>
      </c>
      <c r="L45">
        <v>4.089999999999999</v>
      </c>
      <c r="M45">
        <v>5.0249999999999986</v>
      </c>
      <c r="N45">
        <v>50.67</v>
      </c>
      <c r="O45">
        <f t="shared" si="1"/>
        <v>2.060945273631841</v>
      </c>
      <c r="P45">
        <v>1.099034282809751</v>
      </c>
      <c r="Q45">
        <v>-0.5495171414048754</v>
      </c>
      <c r="R45">
        <v>-0.24277175202364631</v>
      </c>
    </row>
    <row r="46" spans="1:18">
      <c r="A46" t="s">
        <v>195</v>
      </c>
      <c r="B46" t="s">
        <v>16</v>
      </c>
      <c r="C46" t="s">
        <v>128</v>
      </c>
      <c r="D46" t="s">
        <v>54</v>
      </c>
      <c r="E46">
        <v>2013</v>
      </c>
      <c r="F46" t="s">
        <v>2</v>
      </c>
      <c r="G46" t="s">
        <v>75</v>
      </c>
      <c r="H46">
        <v>1.284</v>
      </c>
      <c r="I46">
        <v>2.895</v>
      </c>
      <c r="J46" t="s">
        <v>102</v>
      </c>
      <c r="K46">
        <v>3.5489999999999999</v>
      </c>
      <c r="L46">
        <v>-2.2649999999999997</v>
      </c>
      <c r="M46">
        <v>-1.611</v>
      </c>
      <c r="N46">
        <v>50</v>
      </c>
      <c r="O46">
        <f t="shared" si="1"/>
        <v>0.44352331606217615</v>
      </c>
      <c r="P46">
        <v>-1.1593286399033049</v>
      </c>
      <c r="Q46">
        <v>0.28983215997582629</v>
      </c>
      <c r="R46">
        <v>0.87813207501055734</v>
      </c>
    </row>
    <row r="47" spans="1:18">
      <c r="A47" t="s">
        <v>196</v>
      </c>
      <c r="B47" t="s">
        <v>18</v>
      </c>
      <c r="C47" t="s">
        <v>110</v>
      </c>
      <c r="D47" t="s">
        <v>38</v>
      </c>
      <c r="E47">
        <v>2007</v>
      </c>
      <c r="F47" t="s">
        <v>2</v>
      </c>
      <c r="G47" t="s">
        <v>75</v>
      </c>
      <c r="H47">
        <v>24.934999999999999</v>
      </c>
      <c r="I47">
        <v>42.954250000000002</v>
      </c>
      <c r="J47" t="s">
        <v>83</v>
      </c>
      <c r="K47">
        <v>43.8</v>
      </c>
      <c r="L47">
        <v>-22.599999999999998</v>
      </c>
      <c r="M47">
        <v>-13.520000000000007</v>
      </c>
      <c r="N47">
        <v>7</v>
      </c>
      <c r="O47">
        <f t="shared" si="1"/>
        <v>0.58050134736376491</v>
      </c>
      <c r="P47">
        <v>-0.66826182612181517</v>
      </c>
      <c r="Q47">
        <v>0.16706545653045424</v>
      </c>
      <c r="R47">
        <v>1.5893945132068561</v>
      </c>
    </row>
    <row r="48" spans="1:18">
      <c r="A48" t="s">
        <v>196</v>
      </c>
      <c r="B48" t="s">
        <v>17</v>
      </c>
      <c r="C48" t="s">
        <v>110</v>
      </c>
      <c r="D48" t="s">
        <v>38</v>
      </c>
      <c r="E48">
        <v>2007</v>
      </c>
      <c r="F48" t="s">
        <v>2</v>
      </c>
      <c r="G48" t="s">
        <v>75</v>
      </c>
      <c r="H48">
        <v>21.428999999999998</v>
      </c>
      <c r="I48">
        <v>15.844333333333333</v>
      </c>
      <c r="J48" t="s">
        <v>104</v>
      </c>
      <c r="K48">
        <v>6.4</v>
      </c>
      <c r="L48">
        <v>15.700000000000001</v>
      </c>
      <c r="M48">
        <v>15.700000000000001</v>
      </c>
      <c r="N48">
        <v>24</v>
      </c>
      <c r="O48">
        <f t="shared" si="1"/>
        <v>1.3524709149433025</v>
      </c>
      <c r="P48">
        <v>0.70710678118654735</v>
      </c>
      <c r="Q48">
        <v>-0.70710678118654724</v>
      </c>
      <c r="R48">
        <v>3.0851474211005403</v>
      </c>
    </row>
    <row r="49" spans="1:18">
      <c r="A49" t="s">
        <v>196</v>
      </c>
      <c r="B49" t="s">
        <v>39</v>
      </c>
      <c r="C49" s="3" t="s">
        <v>110</v>
      </c>
      <c r="D49" s="3" t="s">
        <v>38</v>
      </c>
      <c r="E49" s="3">
        <v>2007</v>
      </c>
      <c r="F49" t="s">
        <v>2</v>
      </c>
      <c r="G49" t="s">
        <v>75</v>
      </c>
      <c r="H49">
        <v>12.468</v>
      </c>
      <c r="I49">
        <v>26.298500000000004</v>
      </c>
      <c r="J49" t="s">
        <v>85</v>
      </c>
      <c r="K49">
        <v>36.234000000000002</v>
      </c>
      <c r="L49">
        <v>-23.766000000000002</v>
      </c>
      <c r="M49">
        <v>-13.830500000000004</v>
      </c>
      <c r="N49">
        <v>12</v>
      </c>
      <c r="O49">
        <f t="shared" si="1"/>
        <v>0.47409548073084007</v>
      </c>
      <c r="P49">
        <v>-1.0731465280697263</v>
      </c>
      <c r="Q49">
        <v>0.26828663201743164</v>
      </c>
      <c r="R49">
        <v>1.2319400908255695</v>
      </c>
    </row>
    <row r="50" spans="1:18">
      <c r="A50" t="s">
        <v>197</v>
      </c>
      <c r="B50" t="s">
        <v>144</v>
      </c>
      <c r="C50" t="s">
        <v>120</v>
      </c>
      <c r="D50" t="s">
        <v>145</v>
      </c>
      <c r="E50">
        <v>2022</v>
      </c>
      <c r="F50" t="s">
        <v>2</v>
      </c>
      <c r="G50" t="s">
        <v>69</v>
      </c>
      <c r="H50">
        <v>7.7691999999999997</v>
      </c>
      <c r="I50">
        <v>3.7979797999999998</v>
      </c>
      <c r="J50" t="s">
        <v>94</v>
      </c>
      <c r="K50">
        <v>3.7979797999999998</v>
      </c>
      <c r="L50">
        <f>H50-I50</f>
        <v>3.9712201999999999</v>
      </c>
      <c r="M50">
        <v>3.9712201999999999</v>
      </c>
      <c r="N50">
        <v>80.5</v>
      </c>
      <c r="O50">
        <f t="shared" si="1"/>
        <v>2.0456138286991417</v>
      </c>
      <c r="P50">
        <v>0.70710678118654746</v>
      </c>
      <c r="Q50">
        <v>-0.70710678118654757</v>
      </c>
      <c r="R50">
        <v>-0.70710678118654757</v>
      </c>
    </row>
    <row r="51" spans="1:18">
      <c r="A51" t="s">
        <v>198</v>
      </c>
      <c r="B51" t="s">
        <v>143</v>
      </c>
      <c r="C51" t="s">
        <v>116</v>
      </c>
      <c r="D51" t="s">
        <v>145</v>
      </c>
      <c r="E51">
        <v>2022</v>
      </c>
      <c r="F51" t="s">
        <v>2</v>
      </c>
      <c r="G51" t="s">
        <v>69</v>
      </c>
      <c r="H51">
        <v>19.301680000000001</v>
      </c>
      <c r="I51">
        <v>8.7843</v>
      </c>
      <c r="J51" t="s">
        <v>94</v>
      </c>
      <c r="K51">
        <v>8.7843</v>
      </c>
      <c r="L51">
        <f>H51-I51</f>
        <v>10.517380000000001</v>
      </c>
      <c r="M51">
        <v>10.517380000000001</v>
      </c>
      <c r="N51">
        <v>93.25</v>
      </c>
      <c r="O51">
        <f t="shared" si="1"/>
        <v>2.197292897555867</v>
      </c>
      <c r="P51">
        <v>0.70710678118654724</v>
      </c>
      <c r="Q51">
        <v>-0.70710678118654691</v>
      </c>
      <c r="R51">
        <v>-0.70710678118654691</v>
      </c>
    </row>
    <row r="52" spans="1:18">
      <c r="A52" t="s">
        <v>199</v>
      </c>
      <c r="B52" t="s">
        <v>142</v>
      </c>
      <c r="C52" t="s">
        <v>116</v>
      </c>
      <c r="D52" t="s">
        <v>145</v>
      </c>
      <c r="E52">
        <v>2022</v>
      </c>
      <c r="F52" t="s">
        <v>2</v>
      </c>
      <c r="G52" t="s">
        <v>69</v>
      </c>
      <c r="H52">
        <v>18.298999999999999</v>
      </c>
      <c r="I52">
        <v>10.3969</v>
      </c>
      <c r="J52" t="s">
        <v>94</v>
      </c>
      <c r="K52">
        <v>10.3969</v>
      </c>
      <c r="L52">
        <f>H52-I52</f>
        <v>7.902099999999999</v>
      </c>
      <c r="M52">
        <v>7.902099999999999</v>
      </c>
      <c r="N52">
        <v>95.5</v>
      </c>
      <c r="O52">
        <f t="shared" si="1"/>
        <v>1.7600438592272696</v>
      </c>
      <c r="P52">
        <v>0.70710678118654813</v>
      </c>
      <c r="Q52">
        <v>-0.70710678118654846</v>
      </c>
      <c r="R52">
        <v>-0.70710678118654846</v>
      </c>
    </row>
    <row r="53" spans="1:18">
      <c r="A53" t="s">
        <v>200</v>
      </c>
      <c r="B53" t="s">
        <v>19</v>
      </c>
      <c r="C53" t="s">
        <v>126</v>
      </c>
      <c r="D53" t="s">
        <v>51</v>
      </c>
      <c r="E53">
        <v>2000</v>
      </c>
      <c r="F53" t="s">
        <v>4</v>
      </c>
      <c r="G53" t="s">
        <v>76</v>
      </c>
      <c r="H53">
        <v>6.4</v>
      </c>
      <c r="I53">
        <v>6.4</v>
      </c>
      <c r="J53" t="s">
        <v>99</v>
      </c>
      <c r="K53">
        <v>6.4</v>
      </c>
      <c r="L53">
        <v>0</v>
      </c>
      <c r="M53">
        <v>0</v>
      </c>
      <c r="N53">
        <v>37.872991583779644</v>
      </c>
      <c r="O53">
        <f t="shared" si="1"/>
        <v>1</v>
      </c>
      <c r="P53">
        <v>0</v>
      </c>
      <c r="Q53">
        <v>0</v>
      </c>
      <c r="R53">
        <v>0</v>
      </c>
    </row>
    <row r="54" spans="1:18">
      <c r="A54" t="s">
        <v>201</v>
      </c>
      <c r="B54" t="s">
        <v>73</v>
      </c>
      <c r="C54" t="s">
        <v>130</v>
      </c>
      <c r="D54" t="s">
        <v>74</v>
      </c>
      <c r="E54">
        <v>2013</v>
      </c>
      <c r="F54" t="s">
        <v>2</v>
      </c>
      <c r="G54" t="s">
        <v>76</v>
      </c>
      <c r="H54">
        <v>1.7</v>
      </c>
      <c r="I54">
        <v>1.5</v>
      </c>
      <c r="J54" t="s">
        <v>104</v>
      </c>
      <c r="K54">
        <v>2.2000000000000002</v>
      </c>
      <c r="L54">
        <v>-0.50000000000000022</v>
      </c>
      <c r="M54">
        <v>0.18571428571428572</v>
      </c>
      <c r="N54">
        <v>20.73</v>
      </c>
      <c r="O54">
        <f t="shared" si="1"/>
        <v>1.1333333333333333</v>
      </c>
      <c r="P54">
        <v>0.48719559784730987</v>
      </c>
      <c r="Q54">
        <v>-6.9599371121044751E-2</v>
      </c>
      <c r="R54">
        <v>1.9862589758390345</v>
      </c>
    </row>
    <row r="72" spans="1:5" ht="16">
      <c r="A72" s="2"/>
      <c r="B72" s="2"/>
      <c r="C72" s="2"/>
      <c r="D72" s="2"/>
      <c r="E72" s="2"/>
    </row>
  </sheetData>
  <sortState xmlns:xlrd2="http://schemas.microsoft.com/office/spreadsheetml/2017/richdata2" ref="B6:S73">
    <sortCondition ref="D6:D73"/>
  </sortState>
  <phoneticPr fontId="4" type="noConversion"/>
  <hyperlinks>
    <hyperlink ref="A4" r:id="rId1" xr:uid="{6BEF9D75-6D10-4674-B383-DF58AF59C559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Line</cp:lastModifiedBy>
  <dcterms:created xsi:type="dcterms:W3CDTF">2021-11-05T18:49:13Z</dcterms:created>
  <dcterms:modified xsi:type="dcterms:W3CDTF">2023-06-06T07:16:19Z</dcterms:modified>
</cp:coreProperties>
</file>